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90" windowWidth="12120" windowHeight="8700" activeTab="0"/>
  </bookViews>
  <sheets>
    <sheet name="Лист1" sheetId="1" r:id="rId1"/>
  </sheets>
  <definedNames>
    <definedName name="bar">#REF!</definedName>
    <definedName name="Boss_FIO">#REF!</definedName>
    <definedName name="BUDGET_LEVEL">#REF!</definedName>
    <definedName name="BUDGET_NAME">#REF!</definedName>
    <definedName name="Buh_Dol">#REF!</definedName>
    <definedName name="Buh_FIO">#REF!</definedName>
    <definedName name="cbkexp">#REF!</definedName>
    <definedName name="Chef_Dol">#REF!</definedName>
    <definedName name="Chef_FIO">#REF!</definedName>
    <definedName name="code">#REF!</definedName>
    <definedName name="CODE_TOFK">#REF!</definedName>
    <definedName name="CORR_IN">#REF!</definedName>
    <definedName name="CORR_NAME">#REF!</definedName>
    <definedName name="CORR_OUT">#REF!</definedName>
    <definedName name="cREPORT_ADD_DATA">#REF!</definedName>
    <definedName name="ctext_3">#REF!</definedName>
    <definedName name="CurentGroup">#REF!</definedName>
    <definedName name="CurRow">#REF!</definedName>
    <definedName name="cUser_OKPO">#REF!</definedName>
    <definedName name="Data">#REF!</definedName>
    <definedName name="DataFields">#REF!</definedName>
    <definedName name="DB_NAME">#REF!</definedName>
    <definedName name="DBUSER_NAME">#REF!</definedName>
    <definedName name="dDate1">#REF!</definedName>
    <definedName name="dDate2">#REF!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FIELDS_LIST">#REF!</definedName>
    <definedName name="FIELDS_LIST_1">#REF!</definedName>
    <definedName name="FIELDS_LIST_2">#REF!</definedName>
    <definedName name="FIELDS_LIST_3">#REF!</definedName>
    <definedName name="FIELDS_LIST_TYPE">#REF!</definedName>
    <definedName name="Footer">#REF!</definedName>
    <definedName name="gr">#REF!</definedName>
    <definedName name="GroupOrder">#REF!</definedName>
    <definedName name="link">#REF!</definedName>
    <definedName name="name">#REF!</definedName>
    <definedName name="NAME_BUDG">#REF!</definedName>
    <definedName name="NAME_FINO">#REF!</definedName>
    <definedName name="name_kbk">#REF!</definedName>
    <definedName name="NAME_TOFK">#REF!</definedName>
    <definedName name="NastrFields">#REF!</definedName>
    <definedName name="OBJ_CODE">#REF!</definedName>
    <definedName name="OFK_CODE">#REF!</definedName>
    <definedName name="OFK_CODE_OLD">#REF!</definedName>
    <definedName name="OKATO_TOFK">#REF!</definedName>
    <definedName name="OKATO_USER">#REF!</definedName>
    <definedName name="OKPO_TOFK">#REF!</definedName>
    <definedName name="OKPO_USER">#REF!</definedName>
    <definedName name="PrevGroupName">#REF!</definedName>
    <definedName name="PrevGroupValue">#REF!</definedName>
    <definedName name="PRINT_BUDGET_NAME">#REF!</definedName>
    <definedName name="PRINT_CORR_NAME">#REF!</definedName>
    <definedName name="Rash_Date">#REF!</definedName>
    <definedName name="razdel">#REF!</definedName>
    <definedName name="RAZDEL_COUNT">#REF!</definedName>
    <definedName name="REPORT_ADD_DATA">#REF!</definedName>
    <definedName name="SAVE_PROC_1">#REF!</definedName>
    <definedName name="SAVE_PROC_2">#REF!</definedName>
    <definedName name="SAVE_PROC_3">#REF!</definedName>
    <definedName name="SRV_NAME">#REF!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Struct_Podraz">#REF!</definedName>
    <definedName name="summa_1_1">#REF!</definedName>
    <definedName name="summa_1_2">#REF!</definedName>
    <definedName name="summa_1_3">#REF!</definedName>
    <definedName name="summa_1_4">#REF!</definedName>
    <definedName name="summa_2_1">#REF!</definedName>
    <definedName name="summa_2_2">#REF!</definedName>
    <definedName name="summa_2_3">#REF!</definedName>
    <definedName name="summa_2_4">#REF!</definedName>
    <definedName name="summa_3_1">#REF!</definedName>
    <definedName name="summa_3_2">#REF!</definedName>
    <definedName name="summa_3_3">#REF!</definedName>
    <definedName name="summa_3_4">#REF!</definedName>
    <definedName name="TERR_NAME">#REF!</definedName>
    <definedName name="Today">#REF!</definedName>
    <definedName name="Today2">#REF!</definedName>
    <definedName name="Today5">#REF!</definedName>
    <definedName name="User_CBP">#REF!</definedName>
    <definedName name="User_COFK">#REF!</definedName>
    <definedName name="User_Dol">#REF!</definedName>
    <definedName name="User_FIO">#REF!</definedName>
    <definedName name="USER_G_BK">#REF!</definedName>
    <definedName name="User_INN">#REF!</definedName>
    <definedName name="User_Lname">#REF!</definedName>
    <definedName name="User_Name">#REF!</definedName>
    <definedName name="User_Phone">#REF!</definedName>
    <definedName name="Zam_Boss_FIO">#REF!</definedName>
    <definedName name="Zam_Buh_FIO">#REF!</definedName>
    <definedName name="Zam_Chef_FIO">#REF!</definedName>
  </definedNames>
  <calcPr fullCalcOnLoad="1"/>
</workbook>
</file>

<file path=xl/sharedStrings.xml><?xml version="1.0" encoding="utf-8"?>
<sst xmlns="http://schemas.openxmlformats.org/spreadsheetml/2006/main" count="236" uniqueCount="182">
  <si>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</si>
  <si>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</si>
  <si>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</si>
  <si>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земельного законодательства</t>
  </si>
  <si>
    <t>Государственная пошлина за выдачу разрешения на установку рекламной конструкции</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</si>
  <si>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</si>
  <si>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</si>
  <si>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</si>
  <si>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Прочие субсидии бюджетам муниципальных районов</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</si>
  <si>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</si>
  <si>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</si>
  <si>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ежемесячное денежное вознаграждение за классное руководство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</si>
  <si>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</si>
  <si>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</si>
  <si>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</si>
  <si>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</si>
  <si>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Прочие межбюджетные трансферты, передаваемые бюджетам муниципальных районов</t>
  </si>
  <si>
    <t>Прочие безвозмездные поступления в бюджеты муниципальных районов</t>
  </si>
  <si>
    <t>ГУ Министерства РФ по делам ГО ЧС и ликвидации последствий стихийных бедствий по Курганской области</t>
  </si>
  <si>
    <t>Приложение № 2 к решению районной Думы</t>
  </si>
  <si>
    <t>Доходы  районного  бюджета</t>
  </si>
  <si>
    <t>доходов бюджета</t>
  </si>
  <si>
    <t>код бюджетной классификации</t>
  </si>
  <si>
    <t>администратор поступлений</t>
  </si>
  <si>
    <t>доходов районного бюджета</t>
  </si>
  <si>
    <t>Утвержденные бюджетные назначения</t>
  </si>
  <si>
    <t>исполнено</t>
  </si>
  <si>
    <t>% исполнения</t>
  </si>
  <si>
    <t>005</t>
  </si>
  <si>
    <t>006</t>
  </si>
  <si>
    <t>11690050050000140</t>
  </si>
  <si>
    <t>012</t>
  </si>
  <si>
    <t>11625030010000140</t>
  </si>
  <si>
    <t>019</t>
  </si>
  <si>
    <t>048</t>
  </si>
  <si>
    <t>078</t>
  </si>
  <si>
    <t>083</t>
  </si>
  <si>
    <t>098</t>
  </si>
  <si>
    <t>11625060010000140</t>
  </si>
  <si>
    <t>10807150011000110</t>
  </si>
  <si>
    <t>20201001050000151</t>
  </si>
  <si>
    <t>20201003050000151</t>
  </si>
  <si>
    <t>20202999050000151</t>
  </si>
  <si>
    <t>20203003050000151</t>
  </si>
  <si>
    <t>20203015050000151</t>
  </si>
  <si>
    <t>20203020050000151</t>
  </si>
  <si>
    <t>20203021050000151</t>
  </si>
  <si>
    <t>20203024050000151</t>
  </si>
  <si>
    <t>20203027050000151</t>
  </si>
  <si>
    <t>20203029050000151</t>
  </si>
  <si>
    <t>20203999050000151</t>
  </si>
  <si>
    <t>20204012050000151</t>
  </si>
  <si>
    <t>20204025050000151</t>
  </si>
  <si>
    <t>20204999050000151</t>
  </si>
  <si>
    <t>итого</t>
  </si>
  <si>
    <t>тыс.руб.</t>
  </si>
  <si>
    <t>Инспекция гостехнадзора Курганской области</t>
  </si>
  <si>
    <t>Департамент имущественных и земельных отношений Курганской области</t>
  </si>
  <si>
    <t>Управление Федеральной Миграционной службы по Курганской области</t>
  </si>
  <si>
    <t>Управление Роспотребнадзора по Курганской области</t>
  </si>
  <si>
    <t>УВД по Курганской области</t>
  </si>
  <si>
    <t>Управление Федеральной службы по надзору в сфере природопользования по Курганской области</t>
  </si>
  <si>
    <t>Департамент природных ресурсов и охраны окружающей среды Курганской области</t>
  </si>
  <si>
    <t>Отдел культуры администрации Шумихинского района</t>
  </si>
  <si>
    <t>Администрация Шумихинского района</t>
  </si>
  <si>
    <t>141</t>
  </si>
  <si>
    <t>11628000010000140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</si>
  <si>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</si>
  <si>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</si>
  <si>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11105035050000120</t>
  </si>
  <si>
    <t>11406014100000430</t>
  </si>
  <si>
    <t>11603010010000140</t>
  </si>
  <si>
    <t>11603030010000140</t>
  </si>
  <si>
    <t>11606000010000140</t>
  </si>
  <si>
    <t>Единый налог на вмененный доход для отдельных видов деятельности</t>
  </si>
  <si>
    <t>Единый сельскохозяйственный налог</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</si>
  <si>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</si>
  <si>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с продаж</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</si>
  <si>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</si>
  <si>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10102010010000110</t>
  </si>
  <si>
    <t>10102040010000110</t>
  </si>
  <si>
    <t>10502000020000110</t>
  </si>
  <si>
    <t>10503000010000110</t>
  </si>
  <si>
    <t>10803010010000110</t>
  </si>
  <si>
    <t>10906010020000110</t>
  </si>
  <si>
    <t>10907030050000110</t>
  </si>
  <si>
    <t>Наименование показателя</t>
  </si>
  <si>
    <t>Прочие поступления от денежных взысканий (штрафов) и иных сумм в возмещение ущерба, зачисляемые в бюджеты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</si>
  <si>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</si>
  <si>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оказания услуг учреждениями, находящимися в ведении органов местного самоуправления муниципальных районов</t>
  </si>
  <si>
    <t>Прочие безвозмездные поступления учреждениям, находящимся в ведении органов местного самоуправления муниципальных районов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</si>
  <si>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</si>
  <si>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</si>
  <si>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11621050050000140</t>
  </si>
  <si>
    <t>20202009050000151</t>
  </si>
  <si>
    <t>Субсидии бюджетам муниципальных районов на государственную поддержку малого среднего предпринимательства, включая крестьянские ( фермерские) хозяйства</t>
  </si>
  <si>
    <t>20202051050000151</t>
  </si>
  <si>
    <t>Субсидии бюджетам муниципальных районов на реализацию федеральных целевых программ</t>
  </si>
  <si>
    <t>20203078050000151</t>
  </si>
  <si>
    <t>Субвенции бюджетам муниципальных районов на реализацию региональных систем общего образования</t>
  </si>
  <si>
    <t>21905000050000151</t>
  </si>
  <si>
    <t>Возврат субсидий, субвенций и иных межбюджетных трансфертов, имеющих целевое назначение, прошлых лет из бюджетов муниципальных районов</t>
  </si>
  <si>
    <t>076</t>
  </si>
  <si>
    <t>11105013100000120</t>
  </si>
  <si>
    <t>166</t>
  </si>
  <si>
    <t>11201010010000120</t>
  </si>
  <si>
    <t>11201020010000120</t>
  </si>
  <si>
    <t>11201030010000120</t>
  </si>
  <si>
    <t>11201050010000120</t>
  </si>
  <si>
    <t>Плата   за   выбросы   загрязняющих   веществ   в атмосферный воздух стационарными объектами</t>
  </si>
  <si>
    <t>Плата   за   выбросы   загрязняющих   веществ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</si>
  <si>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</si>
  <si>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</si>
  <si>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Отдел образования Администрации Шумихинского района</t>
  </si>
  <si>
    <t>11301995050000130</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</si>
  <si>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</si>
  <si>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</si>
  <si>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</si>
  <si>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11402053050000440</t>
  </si>
  <si>
    <t>Прочие поступления от денежных взысканий  (штрафов) и иных сумм в возмещение ущерба, зачисляемые в бюджеты муниципальных районов</t>
  </si>
  <si>
    <t>10102020010000110</t>
  </si>
  <si>
    <t>10102030010000110</t>
  </si>
  <si>
    <t>11608000010000140</t>
  </si>
  <si>
    <t>Федеральная служба судебных приставов по Курганской области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</si>
  <si>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</si>
  <si>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</si>
  <si>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11630030010000140</t>
  </si>
  <si>
    <t>11302995050000130</t>
  </si>
  <si>
    <t>20202077050000151</t>
  </si>
  <si>
    <t>20202078050000151</t>
  </si>
  <si>
    <t>20202085050000151</t>
  </si>
  <si>
    <t>20202145050000151</t>
  </si>
  <si>
    <t>Субсидии бюджетам муниципальных районов на модернизацию региональных систем общего образования</t>
  </si>
  <si>
    <t>20203026050000151</t>
  </si>
  <si>
    <t>Субвенции бюджетам муниципальных районов на обеспечение жилыми помещениями детей- сирот, детей оставшихся без попечения родителей, а также детей, находящихся под опекой(попечительством), не имеющих закрепленного жилого помещения</t>
  </si>
  <si>
    <t>20204014050000151</t>
  </si>
  <si>
    <t>Межбюджетные трансферты ,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</si>
  <si>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20204041050000151</t>
  </si>
  <si>
    <t>Федеральная     служба     по     экологическому технологическому и атомному надзору по Курганской области</t>
  </si>
  <si>
    <t>Финансовый отдел Администрации Шумихинского района Курганской области</t>
  </si>
  <si>
    <t>Денежные взыскания (штрафы) за нарушение законодательства об охране и использовании животного мира</t>
  </si>
  <si>
    <t>Управление ветеринарии Курганской области</t>
  </si>
  <si>
    <t>Федеральное агентство по рыболовству</t>
  </si>
  <si>
    <t>Отдел строительства, транспорта, жилищно-коммунального хозяйства, имущественных и земельных отношений Администрации Шумихинского района</t>
  </si>
  <si>
    <t xml:space="preserve"> Управление Федеральной налоговой службы по Курганской области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</si>
  <si>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</si>
  <si>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</si>
  <si>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</si>
  <si>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</si>
  <si>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спирта содержащей и табачной продукции</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</si>
  <si>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</si>
  <si>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Прочие денежные взыскания( штрафы) за правонарушения в области дорожного движения</t>
  </si>
  <si>
    <t>Управление Федеральной службы государственной регистрации, кадастра и картографии по Курганской области</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</si>
  <si>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</si>
  <si>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Субсидии бюджетам муниципальных районов на бюджетные инвестиции для модернизации объектов коммунальной инфраструктуры</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</si>
  <si>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</si>
  <si>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</si>
  <si>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Прочие субвенции бюджетам муниципальных районов</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</si>
  <si>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</si>
  <si>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оцифровки</t>
  </si>
  <si>
    <t>20705020050000180</t>
  </si>
  <si>
    <t>20705030050000180</t>
  </si>
  <si>
    <t>11608010010000140</t>
  </si>
  <si>
    <t>11625050010000140</t>
  </si>
  <si>
    <t>11105075050000120</t>
  </si>
  <si>
    <t>10504000010000110</t>
  </si>
  <si>
    <t>20202204050000151</t>
  </si>
  <si>
    <t>20202088050004151</t>
  </si>
  <si>
    <t>"Об исполнении районного бюджета за 2013 год"</t>
  </si>
  <si>
    <t>Прочие доходы от компенсации затрат бюджетов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</si>
  <si>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</si>
  <si>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</si>
  <si>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</si>
  <si>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Доходы от сдачи в аренду имущества, составляющего казну муниципальных районов (за исключением земельных участков)</t>
  </si>
  <si>
    <t>Налог, взимаемый в связи с применением патентной системы налогообложения, зачисляемый в бюджеты муниципальных районов (пени и проценты по соответствующему платежу)</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</si>
  <si>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</si>
  <si>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муниципальных районов на модернизацию региональных систем дошкольного образования</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</si>
  <si>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</si>
  <si>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</si>
  <si>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20202089050004151</t>
  </si>
  <si>
    <t xml:space="preserve">за 2013 год по кодам классификации </t>
  </si>
  <si>
    <r>
      <t>от     27.02.</t>
    </r>
    <r>
      <rPr>
        <u val="single"/>
        <sz val="10"/>
        <rFont val="Arial Cyr"/>
        <family val="0"/>
      </rPr>
      <t>2014 г</t>
    </r>
    <r>
      <rPr>
        <sz val="10"/>
        <rFont val="Arial Cyr"/>
        <family val="0"/>
      </rPr>
      <t>. №  207</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</si>
</sst>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 numFmtId="165" formatCode="#,###"/>
    <numFmt numFmtId="166" formatCode="#,##0.00;_-* &quot;&quot;??;"/>
    <numFmt numFmtId="167" formatCode="0000"/>
    <numFmt numFmtId="168" formatCode="000"/>
    <numFmt numFmtId="169" formatCode="0000000000"/>
    <numFmt numFmtId="170" formatCode="00000000000"/>
    <numFmt numFmtId="171" formatCode="0.0"/>
    <numFmt numFmtId="172" formatCode="0.0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s>
  <fonts count="30">
    <font>
      <sz val="10"/>
      <name val="Arial Cyr"/>
      <family val="0"/>
    </font>
    <font>
      <sz val="9"/>
      <name val="Arial Cyr"/>
      <family val="0"/>
    </font>
    <font>
      <u val="single"/>
      <sz val="10"/>
      <color indexed="12"/>
      <name val="Arial Cyr"/>
      <family val="0"/>
    </font>
    <font>
      <u val="single"/>
      <sz val="10"/>
      <color indexed="36"/>
      <name val="Arial Cyr"/>
      <family val="0"/>
    </font>
    <font>
      <sz val="14"/>
      <name val="Arial Cyr"/>
      <family val="0"/>
    </font>
    <font>
      <b/>
      <sz val="10"/>
      <name val="Arial Cyr"/>
      <family val="0"/>
    </font>
    <font>
      <sz val="8"/>
      <name val="Arial Cyr"/>
      <family val="0"/>
    </font>
    <font>
      <b/>
      <sz val="9"/>
      <name val="Arial Cyr"/>
      <family val="0"/>
    </font>
    <font>
      <u val="single"/>
      <sz val="10"/>
      <name val="Arial Cyr"/>
      <family val="0"/>
    </font>
    <font>
      <b/>
      <sz val="10"/>
      <name val="Arial"/>
      <family val="2"/>
    </font>
    <font>
      <sz val="9"/>
      <name val="Arial"/>
      <family val="2"/>
    </font>
    <font>
      <sz val="9"/>
      <color indexed="8"/>
      <name val="Arial"/>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7" borderId="1" applyNumberFormat="0" applyAlignment="0" applyProtection="0"/>
    <xf numFmtId="0" fontId="16" fillId="15" borderId="2" applyNumberFormat="0" applyAlignment="0" applyProtection="0"/>
    <xf numFmtId="0" fontId="17" fillId="15"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6" borderId="7" applyNumberFormat="0" applyAlignment="0" applyProtection="0"/>
    <xf numFmtId="0" fontId="23" fillId="0" borderId="0" applyNumberFormat="0" applyFill="0" applyBorder="0" applyAlignment="0" applyProtection="0"/>
    <xf numFmtId="0" fontId="24" fillId="7" borderId="0" applyNumberFormat="0" applyBorder="0" applyAlignment="0" applyProtection="0"/>
    <xf numFmtId="0" fontId="3" fillId="0" borderId="0" applyNumberFormat="0" applyFill="0" applyBorder="0" applyAlignment="0" applyProtection="0"/>
    <xf numFmtId="0" fontId="25" fillId="17" borderId="0" applyNumberFormat="0" applyBorder="0" applyAlignment="0" applyProtection="0"/>
    <xf numFmtId="0" fontId="2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6" borderId="0" applyNumberFormat="0" applyBorder="0" applyAlignment="0" applyProtection="0"/>
  </cellStyleXfs>
  <cellXfs count="53">
    <xf numFmtId="0" fontId="0" fillId="0" borderId="0" xfId="0" applyAlignment="1">
      <alignment/>
    </xf>
    <xf numFmtId="0" fontId="4" fillId="0" borderId="0" xfId="0" applyFont="1" applyAlignment="1">
      <alignment/>
    </xf>
    <xf numFmtId="0" fontId="0" fillId="0" borderId="10" xfId="0" applyBorder="1" applyAlignment="1">
      <alignment wrapText="1"/>
    </xf>
    <xf numFmtId="0" fontId="0" fillId="15" borderId="10" xfId="0" applyFill="1" applyBorder="1" applyAlignment="1">
      <alignment/>
    </xf>
    <xf numFmtId="171" fontId="0" fillId="15" borderId="10" xfId="0" applyNumberFormat="1" applyFill="1" applyBorder="1" applyAlignment="1">
      <alignment/>
    </xf>
    <xf numFmtId="0" fontId="5" fillId="15" borderId="10" xfId="0" applyFont="1" applyFill="1" applyBorder="1" applyAlignment="1">
      <alignment wrapText="1"/>
    </xf>
    <xf numFmtId="49" fontId="5" fillId="15" borderId="10" xfId="0" applyNumberFormat="1" applyFont="1" applyFill="1" applyBorder="1" applyAlignment="1">
      <alignment/>
    </xf>
    <xf numFmtId="0" fontId="5" fillId="15" borderId="10" xfId="0" applyFont="1" applyFill="1" applyBorder="1" applyAlignment="1">
      <alignment/>
    </xf>
    <xf numFmtId="0" fontId="1" fillId="15" borderId="10" xfId="0" applyFont="1" applyFill="1" applyBorder="1" applyAlignment="1">
      <alignment wrapText="1"/>
    </xf>
    <xf numFmtId="49" fontId="0" fillId="15" borderId="10" xfId="0" applyNumberFormat="1" applyFont="1" applyFill="1" applyBorder="1" applyAlignment="1">
      <alignment horizontal="center" shrinkToFit="1"/>
    </xf>
    <xf numFmtId="49" fontId="0" fillId="15" borderId="10" xfId="0" applyNumberFormat="1" applyFont="1" applyFill="1" applyBorder="1" applyAlignment="1">
      <alignment horizontal="center" shrinkToFit="1"/>
    </xf>
    <xf numFmtId="171" fontId="5" fillId="15" borderId="10" xfId="0" applyNumberFormat="1" applyFont="1" applyFill="1" applyBorder="1" applyAlignment="1">
      <alignment/>
    </xf>
    <xf numFmtId="0" fontId="1" fillId="15" borderId="10" xfId="0" applyNumberFormat="1" applyFont="1" applyFill="1" applyBorder="1" applyAlignment="1">
      <alignment horizontal="left" vertical="top" wrapText="1"/>
    </xf>
    <xf numFmtId="49" fontId="0" fillId="15" borderId="10" xfId="0" applyNumberFormat="1" applyFont="1" applyFill="1" applyBorder="1" applyAlignment="1">
      <alignment horizontal="center" vertical="top" shrinkToFit="1"/>
    </xf>
    <xf numFmtId="0" fontId="7" fillId="15" borderId="10" xfId="0" applyFont="1" applyFill="1" applyBorder="1" applyAlignment="1">
      <alignment wrapText="1"/>
    </xf>
    <xf numFmtId="49" fontId="5" fillId="15" borderId="10" xfId="0" applyNumberFormat="1" applyFont="1" applyFill="1" applyBorder="1" applyAlignment="1">
      <alignment horizontal="center" shrinkToFit="1"/>
    </xf>
    <xf numFmtId="49" fontId="0" fillId="15" borderId="10" xfId="0" applyNumberFormat="1" applyFill="1" applyBorder="1" applyAlignment="1">
      <alignment horizontal="center" shrinkToFit="1"/>
    </xf>
    <xf numFmtId="171" fontId="0" fillId="15" borderId="10" xfId="0" applyNumberFormat="1" applyFill="1" applyBorder="1" applyAlignment="1">
      <alignment/>
    </xf>
    <xf numFmtId="0" fontId="10" fillId="15" borderId="10" xfId="0" applyFont="1" applyFill="1" applyBorder="1" applyAlignment="1">
      <alignment wrapText="1"/>
    </xf>
    <xf numFmtId="0" fontId="9" fillId="15" borderId="10" xfId="0" applyFont="1" applyFill="1" applyBorder="1" applyAlignment="1">
      <alignment wrapText="1"/>
    </xf>
    <xf numFmtId="0" fontId="10" fillId="0" borderId="10" xfId="0" applyFont="1" applyBorder="1" applyAlignment="1">
      <alignment wrapText="1"/>
    </xf>
    <xf numFmtId="0" fontId="10" fillId="0" borderId="10" xfId="0" applyFont="1" applyBorder="1" applyAlignment="1">
      <alignment/>
    </xf>
    <xf numFmtId="0" fontId="10" fillId="0" borderId="0" xfId="0" applyFont="1" applyAlignment="1">
      <alignment/>
    </xf>
    <xf numFmtId="0" fontId="10" fillId="15" borderId="10" xfId="0" applyFont="1" applyFill="1" applyBorder="1" applyAlignment="1">
      <alignment horizontal="justify" vertical="top" wrapText="1"/>
    </xf>
    <xf numFmtId="0" fontId="11" fillId="0" borderId="11" xfId="0" applyFont="1" applyBorder="1" applyAlignment="1">
      <alignment horizontal="left" vertical="top" wrapText="1"/>
    </xf>
    <xf numFmtId="49" fontId="12" fillId="0" borderId="10" xfId="0" applyNumberFormat="1" applyFont="1" applyBorder="1" applyAlignment="1">
      <alignment horizontal="center" vertical="top" wrapText="1"/>
    </xf>
    <xf numFmtId="0" fontId="11" fillId="0" borderId="10" xfId="0" applyFont="1" applyBorder="1" applyAlignment="1">
      <alignment horizontal="left" vertical="top" wrapText="1"/>
    </xf>
    <xf numFmtId="49" fontId="0" fillId="0" borderId="10" xfId="0" applyNumberFormat="1" applyBorder="1" applyAlignment="1">
      <alignment/>
    </xf>
    <xf numFmtId="0" fontId="11" fillId="0" borderId="10" xfId="0" applyFont="1" applyBorder="1" applyAlignment="1">
      <alignment horizontal="justify" vertical="top" wrapText="1"/>
    </xf>
    <xf numFmtId="0" fontId="9" fillId="0" borderId="0" xfId="0" applyFont="1" applyAlignment="1">
      <alignment wrapText="1"/>
    </xf>
    <xf numFmtId="0" fontId="10" fillId="0" borderId="12" xfId="0" applyNumberFormat="1" applyFont="1" applyBorder="1" applyAlignment="1">
      <alignment horizontal="left" vertical="top" wrapText="1"/>
    </xf>
    <xf numFmtId="0" fontId="10" fillId="0" borderId="10" xfId="0" applyNumberFormat="1" applyFont="1" applyBorder="1" applyAlignment="1">
      <alignment horizontal="left" vertical="top" wrapText="1"/>
    </xf>
    <xf numFmtId="0" fontId="10" fillId="0" borderId="12" xfId="0" applyFont="1" applyBorder="1" applyAlignment="1">
      <alignment wrapText="1"/>
    </xf>
    <xf numFmtId="0" fontId="0" fillId="15" borderId="10" xfId="0" applyFont="1" applyFill="1" applyBorder="1" applyAlignment="1">
      <alignment/>
    </xf>
    <xf numFmtId="171" fontId="5" fillId="15" borderId="10" xfId="0" applyNumberFormat="1" applyFont="1" applyFill="1" applyBorder="1" applyAlignment="1">
      <alignment/>
    </xf>
    <xf numFmtId="0" fontId="0" fillId="15" borderId="10" xfId="0" applyFill="1" applyBorder="1" applyAlignment="1">
      <alignment/>
    </xf>
    <xf numFmtId="49" fontId="5" fillId="15" borderId="10" xfId="0" applyNumberFormat="1" applyFont="1" applyFill="1" applyBorder="1" applyAlignment="1">
      <alignment/>
    </xf>
    <xf numFmtId="49" fontId="0" fillId="15" borderId="10" xfId="0" applyNumberFormat="1" applyFill="1" applyBorder="1" applyAlignment="1">
      <alignment/>
    </xf>
    <xf numFmtId="0" fontId="5" fillId="15" borderId="10" xfId="0" applyFont="1" applyFill="1" applyBorder="1" applyAlignment="1">
      <alignment horizontal="left"/>
    </xf>
    <xf numFmtId="0" fontId="0" fillId="15" borderId="10" xfId="0" applyFill="1" applyBorder="1" applyAlignment="1">
      <alignment horizontal="left"/>
    </xf>
    <xf numFmtId="0" fontId="0" fillId="15" borderId="13" xfId="0" applyFill="1" applyBorder="1" applyAlignment="1">
      <alignment horizontal="left"/>
    </xf>
    <xf numFmtId="0" fontId="5" fillId="15" borderId="10" xfId="0" applyFont="1" applyFill="1" applyBorder="1" applyAlignment="1">
      <alignment/>
    </xf>
    <xf numFmtId="0" fontId="0" fillId="15" borderId="10" xfId="0" applyFont="1" applyFill="1" applyBorder="1" applyAlignment="1">
      <alignment/>
    </xf>
    <xf numFmtId="49" fontId="0" fillId="15" borderId="10" xfId="0" applyNumberFormat="1" applyFont="1" applyFill="1" applyBorder="1" applyAlignment="1">
      <alignment/>
    </xf>
    <xf numFmtId="49" fontId="0" fillId="15" borderId="10" xfId="0" applyNumberFormat="1" applyFill="1" applyBorder="1" applyAlignment="1">
      <alignment horizontal="center" vertical="top" shrinkToFit="1"/>
    </xf>
    <xf numFmtId="0" fontId="29" fillId="15" borderId="10" xfId="0" applyFont="1" applyFill="1" applyBorder="1" applyAlignment="1">
      <alignment/>
    </xf>
    <xf numFmtId="0" fontId="11" fillId="0" borderId="14" xfId="0" applyNumberFormat="1" applyFont="1" applyBorder="1" applyAlignment="1" quotePrefix="1">
      <alignment horizontal="left" vertical="top" wrapText="1"/>
    </xf>
    <xf numFmtId="0" fontId="0" fillId="0" borderId="10" xfId="0" applyBorder="1" applyAlignment="1">
      <alignment horizontal="center" wrapText="1"/>
    </xf>
    <xf numFmtId="0" fontId="0" fillId="0" borderId="10" xfId="0" applyBorder="1" applyAlignment="1">
      <alignment horizontal="center"/>
    </xf>
    <xf numFmtId="0" fontId="0" fillId="0" borderId="10" xfId="0" applyBorder="1" applyAlignment="1">
      <alignment wrapText="1"/>
    </xf>
    <xf numFmtId="0" fontId="0" fillId="0" borderId="0" xfId="0" applyAlignment="1">
      <alignment horizontal="center"/>
    </xf>
    <xf numFmtId="0" fontId="0" fillId="0" borderId="0" xfId="0" applyAlignment="1">
      <alignment horizontal="righ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2"/>
  <sheetViews>
    <sheetView tabSelected="1" view="pageBreakPreview" zoomScaleSheetLayoutView="100" zoomScalePageLayoutView="0" workbookViewId="0" topLeftCell="A1">
      <selection activeCell="D3" sqref="D3:F3"/>
    </sheetView>
  </sheetViews>
  <sheetFormatPr defaultColWidth="9.00390625" defaultRowHeight="12.75"/>
  <cols>
    <col min="1" max="1" width="78.625" style="0" customWidth="1"/>
    <col min="2" max="2" width="9.875" style="0" customWidth="1"/>
    <col min="3" max="3" width="18.125" style="0" customWidth="1"/>
    <col min="4" max="4" width="10.25390625" style="0" customWidth="1"/>
    <col min="5" max="5" width="10.75390625" style="0" bestFit="1" customWidth="1"/>
    <col min="6" max="6" width="11.25390625" style="0" customWidth="1"/>
  </cols>
  <sheetData>
    <row r="1" spans="3:6" ht="12.75">
      <c r="C1" s="51" t="s">
        <v>19</v>
      </c>
      <c r="D1" s="51"/>
      <c r="E1" s="51"/>
      <c r="F1" s="51"/>
    </row>
    <row r="2" spans="3:6" ht="12.75">
      <c r="C2" s="51" t="s">
        <v>168</v>
      </c>
      <c r="D2" s="51"/>
      <c r="E2" s="51"/>
      <c r="F2" s="51"/>
    </row>
    <row r="3" spans="4:6" ht="12.75">
      <c r="D3" s="50" t="s">
        <v>181</v>
      </c>
      <c r="E3" s="50"/>
      <c r="F3" s="50"/>
    </row>
    <row r="4" spans="1:6" ht="18">
      <c r="A4" s="52" t="s">
        <v>20</v>
      </c>
      <c r="B4" s="52"/>
      <c r="C4" s="52"/>
      <c r="D4" s="52"/>
      <c r="E4" s="52"/>
      <c r="F4" s="52"/>
    </row>
    <row r="5" spans="1:6" ht="18">
      <c r="A5" s="52" t="s">
        <v>180</v>
      </c>
      <c r="B5" s="52"/>
      <c r="C5" s="52"/>
      <c r="D5" s="52"/>
      <c r="E5" s="52"/>
      <c r="F5" s="52"/>
    </row>
    <row r="6" spans="1:6" ht="18">
      <c r="A6" s="52" t="s">
        <v>21</v>
      </c>
      <c r="B6" s="52"/>
      <c r="C6" s="52"/>
      <c r="D6" s="52"/>
      <c r="E6" s="52"/>
      <c r="F6" s="52"/>
    </row>
    <row r="7" spans="2:5" ht="18">
      <c r="B7" s="1"/>
      <c r="C7" s="1"/>
      <c r="D7" s="1"/>
      <c r="E7" s="1" t="s">
        <v>55</v>
      </c>
    </row>
    <row r="8" spans="1:6" ht="12.75">
      <c r="A8" s="48" t="s">
        <v>86</v>
      </c>
      <c r="B8" s="48" t="s">
        <v>22</v>
      </c>
      <c r="C8" s="48"/>
      <c r="D8" s="47" t="s">
        <v>25</v>
      </c>
      <c r="E8" s="49" t="s">
        <v>26</v>
      </c>
      <c r="F8" s="47" t="s">
        <v>27</v>
      </c>
    </row>
    <row r="9" spans="1:6" ht="62.25" customHeight="1">
      <c r="A9" s="48"/>
      <c r="B9" s="2" t="s">
        <v>23</v>
      </c>
      <c r="C9" s="2" t="s">
        <v>24</v>
      </c>
      <c r="D9" s="47"/>
      <c r="E9" s="49"/>
      <c r="F9" s="47"/>
    </row>
    <row r="10" spans="1:6" ht="12.75">
      <c r="A10" s="5" t="s">
        <v>141</v>
      </c>
      <c r="B10" s="36" t="s">
        <v>28</v>
      </c>
      <c r="C10" s="7"/>
      <c r="D10" s="7">
        <f>D11</f>
        <v>12.5</v>
      </c>
      <c r="E10" s="7">
        <f>E11</f>
        <v>12.5</v>
      </c>
      <c r="F10" s="11">
        <f aca="true" t="shared" si="0" ref="F10:F30">E10/D10*100</f>
        <v>100</v>
      </c>
    </row>
    <row r="11" spans="1:6" ht="24">
      <c r="A11" s="8" t="s">
        <v>87</v>
      </c>
      <c r="B11" s="37" t="s">
        <v>28</v>
      </c>
      <c r="C11" s="9" t="s">
        <v>30</v>
      </c>
      <c r="D11" s="35">
        <v>12.5</v>
      </c>
      <c r="E11" s="3">
        <v>12.5</v>
      </c>
      <c r="F11" s="4">
        <f t="shared" si="0"/>
        <v>100</v>
      </c>
    </row>
    <row r="12" spans="1:6" ht="12.75">
      <c r="A12" s="5" t="s">
        <v>56</v>
      </c>
      <c r="B12" s="36" t="s">
        <v>29</v>
      </c>
      <c r="C12" s="6"/>
      <c r="D12" s="41">
        <f>D13</f>
        <v>2.9</v>
      </c>
      <c r="E12" s="41">
        <f>E13</f>
        <v>2.9</v>
      </c>
      <c r="F12" s="11">
        <f t="shared" si="0"/>
        <v>100</v>
      </c>
    </row>
    <row r="13" spans="1:6" ht="24">
      <c r="A13" s="8" t="s">
        <v>87</v>
      </c>
      <c r="B13" s="37" t="s">
        <v>29</v>
      </c>
      <c r="C13" s="10" t="s">
        <v>30</v>
      </c>
      <c r="D13" s="35">
        <v>2.9</v>
      </c>
      <c r="E13" s="3">
        <v>2.9</v>
      </c>
      <c r="F13" s="4">
        <f t="shared" si="0"/>
        <v>100</v>
      </c>
    </row>
    <row r="14" spans="1:6" ht="25.5">
      <c r="A14" s="5" t="s">
        <v>62</v>
      </c>
      <c r="B14" s="36" t="s">
        <v>31</v>
      </c>
      <c r="C14" s="6"/>
      <c r="D14" s="34">
        <f>D15</f>
        <v>97</v>
      </c>
      <c r="E14" s="34">
        <f>E15</f>
        <v>97.4</v>
      </c>
      <c r="F14" s="11">
        <f t="shared" si="0"/>
        <v>100.41237113402062</v>
      </c>
    </row>
    <row r="15" spans="1:6" ht="24">
      <c r="A15" s="8" t="s">
        <v>140</v>
      </c>
      <c r="B15" s="37" t="s">
        <v>31</v>
      </c>
      <c r="C15" s="10" t="s">
        <v>32</v>
      </c>
      <c r="D15" s="17">
        <v>97</v>
      </c>
      <c r="E15" s="4">
        <v>97.4</v>
      </c>
      <c r="F15" s="4">
        <f t="shared" si="0"/>
        <v>100.41237113402062</v>
      </c>
    </row>
    <row r="16" spans="1:6" ht="12.75">
      <c r="A16" s="5" t="s">
        <v>57</v>
      </c>
      <c r="B16" s="36" t="s">
        <v>33</v>
      </c>
      <c r="C16" s="6"/>
      <c r="D16" s="41">
        <f>D17</f>
        <v>4.9</v>
      </c>
      <c r="E16" s="7">
        <f>E17</f>
        <v>4.9</v>
      </c>
      <c r="F16" s="11">
        <f t="shared" si="0"/>
        <v>100</v>
      </c>
    </row>
    <row r="17" spans="1:6" ht="48">
      <c r="A17" s="18" t="s">
        <v>88</v>
      </c>
      <c r="B17" s="37" t="s">
        <v>33</v>
      </c>
      <c r="C17" s="16" t="s">
        <v>103</v>
      </c>
      <c r="D17" s="35">
        <v>4.9</v>
      </c>
      <c r="E17" s="3">
        <v>4.9</v>
      </c>
      <c r="F17" s="4">
        <f t="shared" si="0"/>
        <v>100</v>
      </c>
    </row>
    <row r="18" spans="1:6" ht="25.5">
      <c r="A18" s="19" t="s">
        <v>61</v>
      </c>
      <c r="B18" s="36" t="s">
        <v>34</v>
      </c>
      <c r="C18" s="6"/>
      <c r="D18" s="34">
        <f>D19+D21+D20+D22</f>
        <v>151</v>
      </c>
      <c r="E18" s="11">
        <f>E19+E21+E20+E22</f>
        <v>154.1</v>
      </c>
      <c r="F18" s="11">
        <f t="shared" si="0"/>
        <v>102.05298013245032</v>
      </c>
    </row>
    <row r="19" spans="1:6" ht="24">
      <c r="A19" s="20" t="s">
        <v>109</v>
      </c>
      <c r="B19" s="37" t="s">
        <v>34</v>
      </c>
      <c r="C19" s="16" t="s">
        <v>105</v>
      </c>
      <c r="D19" s="17">
        <v>30</v>
      </c>
      <c r="E19" s="3">
        <v>30.3</v>
      </c>
      <c r="F19" s="4">
        <f t="shared" si="0"/>
        <v>101</v>
      </c>
    </row>
    <row r="20" spans="1:6" ht="12" customHeight="1">
      <c r="A20" s="20" t="s">
        <v>110</v>
      </c>
      <c r="B20" s="37" t="s">
        <v>34</v>
      </c>
      <c r="C20" s="16" t="s">
        <v>106</v>
      </c>
      <c r="D20" s="17">
        <v>10</v>
      </c>
      <c r="E20" s="3">
        <v>10.8</v>
      </c>
      <c r="F20" s="4">
        <f t="shared" si="0"/>
        <v>108</v>
      </c>
    </row>
    <row r="21" spans="1:6" ht="12.75">
      <c r="A21" s="21" t="s">
        <v>111</v>
      </c>
      <c r="B21" s="37" t="s">
        <v>34</v>
      </c>
      <c r="C21" s="16" t="s">
        <v>107</v>
      </c>
      <c r="D21" s="17">
        <v>6</v>
      </c>
      <c r="E21" s="3">
        <v>7</v>
      </c>
      <c r="F21" s="4">
        <f t="shared" si="0"/>
        <v>116.66666666666667</v>
      </c>
    </row>
    <row r="22" spans="1:6" ht="12.75">
      <c r="A22" s="22" t="s">
        <v>112</v>
      </c>
      <c r="B22" s="37" t="s">
        <v>34</v>
      </c>
      <c r="C22" s="16" t="s">
        <v>108</v>
      </c>
      <c r="D22" s="17">
        <v>105</v>
      </c>
      <c r="E22" s="3">
        <v>106</v>
      </c>
      <c r="F22" s="4">
        <f t="shared" si="0"/>
        <v>100.95238095238095</v>
      </c>
    </row>
    <row r="23" spans="1:6" ht="12.75">
      <c r="A23" s="5" t="s">
        <v>142</v>
      </c>
      <c r="B23" s="36" t="s">
        <v>102</v>
      </c>
      <c r="C23" s="15"/>
      <c r="D23" s="34">
        <f>D24</f>
        <v>19</v>
      </c>
      <c r="E23" s="34">
        <f>E24</f>
        <v>19.9</v>
      </c>
      <c r="F23" s="11">
        <f t="shared" si="0"/>
        <v>104.73684210526315</v>
      </c>
    </row>
    <row r="24" spans="1:6" ht="24">
      <c r="A24" s="8" t="s">
        <v>87</v>
      </c>
      <c r="B24" s="37" t="s">
        <v>102</v>
      </c>
      <c r="C24" s="9" t="s">
        <v>30</v>
      </c>
      <c r="D24" s="17">
        <v>19</v>
      </c>
      <c r="E24" s="3">
        <v>19.9</v>
      </c>
      <c r="F24" s="4">
        <f t="shared" si="0"/>
        <v>104.73684210526315</v>
      </c>
    </row>
    <row r="25" spans="1:6" ht="12.75">
      <c r="A25" s="5" t="s">
        <v>113</v>
      </c>
      <c r="B25" s="36" t="s">
        <v>35</v>
      </c>
      <c r="C25" s="6"/>
      <c r="D25" s="7">
        <f>D26+D28+D29+D27</f>
        <v>11435.3</v>
      </c>
      <c r="E25" s="7">
        <f>E26+E28+E29+E27</f>
        <v>11442.5</v>
      </c>
      <c r="F25" s="11">
        <f t="shared" si="0"/>
        <v>100.06296293057464</v>
      </c>
    </row>
    <row r="26" spans="1:6" ht="24">
      <c r="A26" s="8" t="s">
        <v>89</v>
      </c>
      <c r="B26" s="37" t="s">
        <v>35</v>
      </c>
      <c r="C26" s="16" t="s">
        <v>114</v>
      </c>
      <c r="D26" s="42">
        <v>10740</v>
      </c>
      <c r="E26" s="33">
        <v>10746.5</v>
      </c>
      <c r="F26" s="4">
        <f t="shared" si="0"/>
        <v>100.06052141527002</v>
      </c>
    </row>
    <row r="27" spans="1:6" ht="12.75">
      <c r="A27" s="46" t="s">
        <v>169</v>
      </c>
      <c r="B27" s="37" t="s">
        <v>35</v>
      </c>
      <c r="C27" s="16" t="s">
        <v>127</v>
      </c>
      <c r="D27" s="42">
        <v>45</v>
      </c>
      <c r="E27" s="33">
        <v>45</v>
      </c>
      <c r="F27" s="4">
        <f t="shared" si="0"/>
        <v>100</v>
      </c>
    </row>
    <row r="28" spans="1:6" ht="24">
      <c r="A28" s="46" t="s">
        <v>170</v>
      </c>
      <c r="B28" s="37" t="s">
        <v>35</v>
      </c>
      <c r="C28" s="16" t="s">
        <v>160</v>
      </c>
      <c r="D28" s="45">
        <v>619</v>
      </c>
      <c r="E28" s="3">
        <v>619.6</v>
      </c>
      <c r="F28" s="4">
        <f t="shared" si="0"/>
        <v>100.09693053311794</v>
      </c>
    </row>
    <row r="29" spans="1:6" ht="24">
      <c r="A29" s="8" t="s">
        <v>90</v>
      </c>
      <c r="B29" s="37" t="s">
        <v>35</v>
      </c>
      <c r="C29" s="16" t="s">
        <v>161</v>
      </c>
      <c r="D29" s="35">
        <v>31.3</v>
      </c>
      <c r="E29" s="3">
        <v>31.4</v>
      </c>
      <c r="F29" s="4">
        <f t="shared" si="0"/>
        <v>100.31948881789137</v>
      </c>
    </row>
    <row r="30" spans="1:6" ht="12.75">
      <c r="A30" s="5" t="s">
        <v>63</v>
      </c>
      <c r="B30" s="36" t="s">
        <v>36</v>
      </c>
      <c r="C30" s="6"/>
      <c r="D30" s="41">
        <f>D31+D32</f>
        <v>1340</v>
      </c>
      <c r="E30" s="41">
        <f>E31+E32</f>
        <v>1349.8</v>
      </c>
      <c r="F30" s="11">
        <f t="shared" si="0"/>
        <v>100.73134328358209</v>
      </c>
    </row>
    <row r="31" spans="1:6" ht="24">
      <c r="A31" s="8" t="s">
        <v>89</v>
      </c>
      <c r="B31" s="37" t="s">
        <v>36</v>
      </c>
      <c r="C31" s="16" t="s">
        <v>114</v>
      </c>
      <c r="D31" s="35">
        <v>1260</v>
      </c>
      <c r="E31" s="3">
        <v>1269.7</v>
      </c>
      <c r="F31" s="4">
        <f aca="true" t="shared" si="1" ref="F31:F71">E31/D31*100</f>
        <v>100.76984126984128</v>
      </c>
    </row>
    <row r="32" spans="1:6" ht="24">
      <c r="A32" s="46" t="s">
        <v>170</v>
      </c>
      <c r="B32" s="37" t="s">
        <v>36</v>
      </c>
      <c r="C32" s="16" t="s">
        <v>160</v>
      </c>
      <c r="D32" s="35">
        <v>80</v>
      </c>
      <c r="E32" s="3">
        <v>80.1</v>
      </c>
      <c r="F32" s="4">
        <f t="shared" si="1"/>
        <v>100.125</v>
      </c>
    </row>
    <row r="33" spans="1:6" ht="12.75">
      <c r="A33" s="5" t="s">
        <v>64</v>
      </c>
      <c r="B33" s="36" t="s">
        <v>37</v>
      </c>
      <c r="C33" s="6"/>
      <c r="D33" s="41">
        <f>D34</f>
        <v>32</v>
      </c>
      <c r="E33" s="7">
        <f>E34</f>
        <v>32.4</v>
      </c>
      <c r="F33" s="11">
        <f>E33/D33*100</f>
        <v>101.25</v>
      </c>
    </row>
    <row r="34" spans="1:6" ht="24">
      <c r="A34" s="8" t="s">
        <v>87</v>
      </c>
      <c r="B34" s="37" t="s">
        <v>37</v>
      </c>
      <c r="C34" s="9" t="s">
        <v>30</v>
      </c>
      <c r="D34" s="35">
        <v>32</v>
      </c>
      <c r="E34" s="3">
        <v>32.4</v>
      </c>
      <c r="F34" s="4">
        <f t="shared" si="1"/>
        <v>101.25</v>
      </c>
    </row>
    <row r="35" spans="1:6" ht="12.75">
      <c r="A35" s="5" t="s">
        <v>59</v>
      </c>
      <c r="B35" s="36" t="s">
        <v>65</v>
      </c>
      <c r="C35" s="6"/>
      <c r="D35" s="41">
        <f>D38+D39+D36+D37</f>
        <v>353.90000000000003</v>
      </c>
      <c r="E35" s="41">
        <f>E38+E39+E36+E37</f>
        <v>357.70000000000005</v>
      </c>
      <c r="F35" s="11">
        <f>E35/D35*100</f>
        <v>101.07374964679288</v>
      </c>
    </row>
    <row r="36" spans="1:6" ht="48">
      <c r="A36" s="46" t="s">
        <v>171</v>
      </c>
      <c r="B36" s="43" t="s">
        <v>65</v>
      </c>
      <c r="C36" s="37" t="s">
        <v>162</v>
      </c>
      <c r="D36" s="42">
        <v>4</v>
      </c>
      <c r="E36" s="33">
        <v>4</v>
      </c>
      <c r="F36" s="4">
        <f t="shared" si="1"/>
        <v>100</v>
      </c>
    </row>
    <row r="37" spans="1:6" ht="36">
      <c r="A37" s="46" t="s">
        <v>172</v>
      </c>
      <c r="B37" s="43" t="s">
        <v>65</v>
      </c>
      <c r="C37" s="37" t="s">
        <v>163</v>
      </c>
      <c r="D37" s="42">
        <v>2.1</v>
      </c>
      <c r="E37" s="33">
        <v>2.1</v>
      </c>
      <c r="F37" s="4">
        <f t="shared" si="1"/>
        <v>100</v>
      </c>
    </row>
    <row r="38" spans="1:6" ht="36">
      <c r="A38" s="8" t="s">
        <v>91</v>
      </c>
      <c r="B38" s="37" t="s">
        <v>65</v>
      </c>
      <c r="C38" s="10" t="s">
        <v>66</v>
      </c>
      <c r="D38" s="35">
        <v>245</v>
      </c>
      <c r="E38" s="3">
        <v>248.8</v>
      </c>
      <c r="F38" s="4">
        <f t="shared" si="1"/>
        <v>101.55102040816327</v>
      </c>
    </row>
    <row r="39" spans="1:6" ht="22.5" customHeight="1">
      <c r="A39" s="8" t="s">
        <v>87</v>
      </c>
      <c r="B39" s="37" t="s">
        <v>65</v>
      </c>
      <c r="C39" s="10" t="s">
        <v>30</v>
      </c>
      <c r="D39" s="35">
        <v>102.8</v>
      </c>
      <c r="E39" s="3">
        <v>102.8</v>
      </c>
      <c r="F39" s="4">
        <f t="shared" si="1"/>
        <v>100</v>
      </c>
    </row>
    <row r="40" spans="1:6" ht="38.25">
      <c r="A40" s="5" t="s">
        <v>143</v>
      </c>
      <c r="B40" s="36" t="s">
        <v>104</v>
      </c>
      <c r="C40" s="6"/>
      <c r="D40" s="34">
        <f>D41+D42+D43+D45+D46+D47+D44</f>
        <v>5548.1</v>
      </c>
      <c r="E40" s="11">
        <f>E41+E42+E43+E45+E46+E47+E44</f>
        <v>5554</v>
      </c>
      <c r="F40" s="11">
        <f>E40/D40*100</f>
        <v>100.10634271191938</v>
      </c>
    </row>
    <row r="41" spans="1:6" ht="47.25" customHeight="1">
      <c r="A41" s="8" t="s">
        <v>67</v>
      </c>
      <c r="B41" s="37" t="s">
        <v>104</v>
      </c>
      <c r="C41" s="16" t="s">
        <v>103</v>
      </c>
      <c r="D41" s="35">
        <v>660.1</v>
      </c>
      <c r="E41" s="35">
        <v>660.3</v>
      </c>
      <c r="F41" s="4">
        <f t="shared" si="1"/>
        <v>100.03029843963034</v>
      </c>
    </row>
    <row r="42" spans="1:6" ht="12.75" hidden="1">
      <c r="A42" s="8"/>
      <c r="B42" s="37" t="s">
        <v>104</v>
      </c>
      <c r="D42" s="35"/>
      <c r="E42" s="4"/>
      <c r="F42" s="4" t="e">
        <f t="shared" si="1"/>
        <v>#DIV/0!</v>
      </c>
    </row>
    <row r="43" spans="1:6" ht="36">
      <c r="A43" s="8" t="s">
        <v>92</v>
      </c>
      <c r="B43" s="37" t="s">
        <v>104</v>
      </c>
      <c r="C43" s="9" t="s">
        <v>69</v>
      </c>
      <c r="D43" s="17">
        <v>1762</v>
      </c>
      <c r="E43" s="3">
        <v>1762.4</v>
      </c>
      <c r="F43" s="4">
        <f t="shared" si="1"/>
        <v>100.02270147559591</v>
      </c>
    </row>
    <row r="44" spans="1:6" ht="24">
      <c r="A44" s="46" t="s">
        <v>173</v>
      </c>
      <c r="B44" s="37" t="s">
        <v>104</v>
      </c>
      <c r="C44" s="16" t="s">
        <v>164</v>
      </c>
      <c r="D44" s="17">
        <v>393</v>
      </c>
      <c r="E44" s="3">
        <v>393.4</v>
      </c>
      <c r="F44" s="4">
        <f t="shared" si="1"/>
        <v>100.10178117048345</v>
      </c>
    </row>
    <row r="45" spans="1:6" ht="48">
      <c r="A45" s="23" t="s">
        <v>116</v>
      </c>
      <c r="B45" s="37" t="s">
        <v>104</v>
      </c>
      <c r="C45" s="16" t="s">
        <v>115</v>
      </c>
      <c r="D45" s="35">
        <v>1189.5</v>
      </c>
      <c r="E45" s="3">
        <v>1189.6</v>
      </c>
      <c r="F45" s="4">
        <f t="shared" si="1"/>
        <v>100.00840689365278</v>
      </c>
    </row>
    <row r="46" spans="1:6" ht="48">
      <c r="A46" s="23" t="s">
        <v>117</v>
      </c>
      <c r="B46" s="37" t="s">
        <v>104</v>
      </c>
      <c r="C46" s="16" t="s">
        <v>118</v>
      </c>
      <c r="D46" s="35">
        <v>343.5</v>
      </c>
      <c r="E46" s="3">
        <v>343.8</v>
      </c>
      <c r="F46" s="4">
        <f t="shared" si="1"/>
        <v>100.08733624454149</v>
      </c>
    </row>
    <row r="47" spans="1:6" ht="24">
      <c r="A47" s="8" t="s">
        <v>68</v>
      </c>
      <c r="B47" s="37" t="s">
        <v>104</v>
      </c>
      <c r="C47" s="9" t="s">
        <v>70</v>
      </c>
      <c r="D47" s="17">
        <v>1200</v>
      </c>
      <c r="E47" s="3">
        <v>1204.5</v>
      </c>
      <c r="F47" s="4">
        <f t="shared" si="1"/>
        <v>100.37499999999999</v>
      </c>
    </row>
    <row r="48" spans="1:6" ht="24.75" customHeight="1">
      <c r="A48" s="5" t="s">
        <v>18</v>
      </c>
      <c r="B48" s="38">
        <v>177</v>
      </c>
      <c r="C48" s="7"/>
      <c r="D48" s="41">
        <f>D49</f>
        <v>7</v>
      </c>
      <c r="E48" s="7">
        <f>E49</f>
        <v>7.2</v>
      </c>
      <c r="F48" s="11">
        <f>E48/D48*100</f>
        <v>102.85714285714288</v>
      </c>
    </row>
    <row r="49" spans="1:6" ht="24">
      <c r="A49" s="8" t="s">
        <v>119</v>
      </c>
      <c r="B49" s="39">
        <v>177</v>
      </c>
      <c r="C49" s="9" t="s">
        <v>30</v>
      </c>
      <c r="D49" s="35">
        <v>7</v>
      </c>
      <c r="E49" s="3">
        <v>7.2</v>
      </c>
      <c r="F49" s="4">
        <f t="shared" si="1"/>
        <v>102.85714285714288</v>
      </c>
    </row>
    <row r="50" spans="1:6" ht="12.75">
      <c r="A50" s="7" t="s">
        <v>144</v>
      </c>
      <c r="B50" s="38">
        <v>182</v>
      </c>
      <c r="C50" s="7"/>
      <c r="D50" s="34">
        <f>D51+D52+D53+D54+D55+D56+D58+D59+D60+D61+D62+D63+D57</f>
        <v>62437.700000000004</v>
      </c>
      <c r="E50" s="34">
        <f>E51+E52+E53+E54+E55+E56+E58+E59+E60+E61+E62+E63+E57</f>
        <v>62478.200000000004</v>
      </c>
      <c r="F50" s="11">
        <f>E50/D50*100</f>
        <v>100.0648646570902</v>
      </c>
    </row>
    <row r="51" spans="1:6" ht="48">
      <c r="A51" s="24" t="s">
        <v>145</v>
      </c>
      <c r="B51" s="40">
        <v>182</v>
      </c>
      <c r="C51" s="25" t="s">
        <v>79</v>
      </c>
      <c r="D51" s="35">
        <v>45646.3</v>
      </c>
      <c r="E51" s="3">
        <v>45646.3</v>
      </c>
      <c r="F51" s="4">
        <f t="shared" si="1"/>
        <v>100</v>
      </c>
    </row>
    <row r="52" spans="1:6" ht="60">
      <c r="A52" s="26" t="s">
        <v>146</v>
      </c>
      <c r="B52" s="40">
        <v>182</v>
      </c>
      <c r="C52" s="25" t="s">
        <v>120</v>
      </c>
      <c r="D52" s="35">
        <v>242.5</v>
      </c>
      <c r="E52" s="3">
        <v>242.5</v>
      </c>
      <c r="F52" s="4">
        <f t="shared" si="1"/>
        <v>100</v>
      </c>
    </row>
    <row r="53" spans="1:6" ht="25.5">
      <c r="A53" s="26" t="s">
        <v>147</v>
      </c>
      <c r="B53" s="39">
        <v>182</v>
      </c>
      <c r="C53" s="25" t="s">
        <v>121</v>
      </c>
      <c r="D53" s="35">
        <v>168.1</v>
      </c>
      <c r="E53" s="3">
        <v>168.6</v>
      </c>
      <c r="F53" s="4">
        <f t="shared" si="1"/>
        <v>100.29744199881023</v>
      </c>
    </row>
    <row r="54" spans="1:6" ht="48">
      <c r="A54" s="26" t="s">
        <v>148</v>
      </c>
      <c r="B54" s="39">
        <v>182</v>
      </c>
      <c r="C54" s="13" t="s">
        <v>80</v>
      </c>
      <c r="D54" s="35">
        <v>33.6</v>
      </c>
      <c r="E54" s="4">
        <v>33.6</v>
      </c>
      <c r="F54" s="4">
        <f t="shared" si="1"/>
        <v>100</v>
      </c>
    </row>
    <row r="55" spans="1:6" ht="12.75">
      <c r="A55" s="12" t="s">
        <v>74</v>
      </c>
      <c r="B55" s="39">
        <v>182</v>
      </c>
      <c r="C55" s="13" t="s">
        <v>81</v>
      </c>
      <c r="D55" s="35">
        <v>13437</v>
      </c>
      <c r="E55" s="3">
        <v>13463.4</v>
      </c>
      <c r="F55" s="4">
        <f t="shared" si="1"/>
        <v>100.19647242688099</v>
      </c>
    </row>
    <row r="56" spans="1:6" ht="12.75">
      <c r="A56" s="12" t="s">
        <v>75</v>
      </c>
      <c r="B56" s="39">
        <v>182</v>
      </c>
      <c r="C56" s="13" t="s">
        <v>82</v>
      </c>
      <c r="D56" s="35">
        <v>184.9</v>
      </c>
      <c r="E56" s="3">
        <v>184.9</v>
      </c>
      <c r="F56" s="4">
        <f t="shared" si="1"/>
        <v>100</v>
      </c>
    </row>
    <row r="57" spans="1:6" ht="36">
      <c r="A57" s="46" t="s">
        <v>174</v>
      </c>
      <c r="B57" s="39">
        <v>182</v>
      </c>
      <c r="C57" s="44" t="s">
        <v>165</v>
      </c>
      <c r="D57" s="35">
        <v>200.5</v>
      </c>
      <c r="E57" s="3">
        <v>210.4</v>
      </c>
      <c r="F57" s="4">
        <f t="shared" si="1"/>
        <v>104.93765586034914</v>
      </c>
    </row>
    <row r="58" spans="1:6" ht="24">
      <c r="A58" s="12" t="s">
        <v>76</v>
      </c>
      <c r="B58" s="39">
        <v>182</v>
      </c>
      <c r="C58" s="13" t="s">
        <v>83</v>
      </c>
      <c r="D58" s="35">
        <v>2370</v>
      </c>
      <c r="E58" s="3">
        <v>2373</v>
      </c>
      <c r="F58" s="4">
        <f t="shared" si="1"/>
        <v>100.12658227848101</v>
      </c>
    </row>
    <row r="59" spans="1:6" ht="12" customHeight="1">
      <c r="A59" s="12" t="s">
        <v>77</v>
      </c>
      <c r="B59" s="39">
        <v>182</v>
      </c>
      <c r="C59" s="13" t="s">
        <v>84</v>
      </c>
      <c r="D59" s="35"/>
      <c r="E59" s="3">
        <v>0.6</v>
      </c>
      <c r="F59" s="4"/>
    </row>
    <row r="60" spans="1:6" ht="36" hidden="1">
      <c r="A60" s="12" t="s">
        <v>78</v>
      </c>
      <c r="B60" s="39">
        <v>182</v>
      </c>
      <c r="C60" s="13" t="s">
        <v>85</v>
      </c>
      <c r="D60" s="35"/>
      <c r="E60" s="3"/>
      <c r="F60" s="4"/>
    </row>
    <row r="61" spans="1:6" ht="36">
      <c r="A61" s="8" t="s">
        <v>0</v>
      </c>
      <c r="B61" s="39">
        <v>182</v>
      </c>
      <c r="C61" s="9" t="s">
        <v>71</v>
      </c>
      <c r="D61" s="35">
        <v>4</v>
      </c>
      <c r="E61" s="3">
        <v>4.1</v>
      </c>
      <c r="F61" s="4">
        <f t="shared" si="1"/>
        <v>102.49999999999999</v>
      </c>
    </row>
    <row r="62" spans="1:6" ht="36">
      <c r="A62" s="8" t="s">
        <v>1</v>
      </c>
      <c r="B62" s="39">
        <v>182</v>
      </c>
      <c r="C62" s="9" t="s">
        <v>72</v>
      </c>
      <c r="D62" s="35">
        <v>11.8</v>
      </c>
      <c r="E62" s="3">
        <v>11.8</v>
      </c>
      <c r="F62" s="4">
        <f t="shared" si="1"/>
        <v>100</v>
      </c>
    </row>
    <row r="63" spans="1:6" ht="36">
      <c r="A63" s="8" t="s">
        <v>2</v>
      </c>
      <c r="B63" s="39">
        <v>182</v>
      </c>
      <c r="C63" s="9" t="s">
        <v>73</v>
      </c>
      <c r="D63" s="35">
        <v>139</v>
      </c>
      <c r="E63" s="3">
        <v>139</v>
      </c>
      <c r="F63" s="4">
        <f t="shared" si="1"/>
        <v>100</v>
      </c>
    </row>
    <row r="64" spans="1:6" ht="12.75">
      <c r="A64" s="14" t="s">
        <v>60</v>
      </c>
      <c r="B64" s="38"/>
      <c r="C64" s="15"/>
      <c r="D64" s="41">
        <f>D65+D66+D67+D68</f>
        <v>818.7</v>
      </c>
      <c r="E64" s="7">
        <f>E65+E66+E67+E68+E69</f>
        <v>829.4</v>
      </c>
      <c r="F64" s="11">
        <f>E64/D64*100</f>
        <v>101.3069500427507</v>
      </c>
    </row>
    <row r="65" spans="1:6" ht="36">
      <c r="A65" s="20" t="s">
        <v>149</v>
      </c>
      <c r="B65" s="39">
        <v>188</v>
      </c>
      <c r="C65" s="27" t="s">
        <v>122</v>
      </c>
      <c r="D65" s="35">
        <v>123.7</v>
      </c>
      <c r="E65" s="3">
        <v>128.9</v>
      </c>
      <c r="F65" s="4">
        <f t="shared" si="1"/>
        <v>104.20371867421181</v>
      </c>
    </row>
    <row r="66" spans="1:6" ht="36">
      <c r="A66" s="8" t="s">
        <v>150</v>
      </c>
      <c r="B66" s="39">
        <v>188</v>
      </c>
      <c r="C66" s="16" t="s">
        <v>93</v>
      </c>
      <c r="D66" s="35">
        <v>55</v>
      </c>
      <c r="E66" s="3">
        <v>55</v>
      </c>
      <c r="F66" s="4">
        <f t="shared" si="1"/>
        <v>100</v>
      </c>
    </row>
    <row r="67" spans="1:6" ht="36">
      <c r="A67" s="28" t="s">
        <v>125</v>
      </c>
      <c r="B67" s="39">
        <v>188</v>
      </c>
      <c r="C67" s="16" t="s">
        <v>124</v>
      </c>
      <c r="D67" s="35">
        <v>290</v>
      </c>
      <c r="E67" s="3">
        <v>290.9</v>
      </c>
      <c r="F67" s="4">
        <f t="shared" si="1"/>
        <v>100.3103448275862</v>
      </c>
    </row>
    <row r="68" spans="1:6" ht="24">
      <c r="A68" s="8" t="s">
        <v>119</v>
      </c>
      <c r="B68" s="39">
        <v>188</v>
      </c>
      <c r="C68" s="16" t="s">
        <v>30</v>
      </c>
      <c r="D68" s="35">
        <v>350</v>
      </c>
      <c r="E68" s="3">
        <v>350.7</v>
      </c>
      <c r="F68" s="4">
        <f t="shared" si="1"/>
        <v>100.2</v>
      </c>
    </row>
    <row r="69" spans="1:6" ht="12.75">
      <c r="A69" s="8" t="s">
        <v>151</v>
      </c>
      <c r="B69" s="39">
        <v>188</v>
      </c>
      <c r="C69" s="16" t="s">
        <v>126</v>
      </c>
      <c r="D69" s="35"/>
      <c r="E69" s="3">
        <v>3.9</v>
      </c>
      <c r="F69" s="4"/>
    </row>
    <row r="70" spans="1:6" ht="12.75">
      <c r="A70" s="14" t="s">
        <v>58</v>
      </c>
      <c r="B70" s="38">
        <v>192</v>
      </c>
      <c r="C70" s="15"/>
      <c r="D70" s="11">
        <f>D71+D72</f>
        <v>633.8</v>
      </c>
      <c r="E70" s="11">
        <f>E71+E72</f>
        <v>636.8</v>
      </c>
      <c r="F70" s="11">
        <f>E70/D70*100</f>
        <v>100.4733354370464</v>
      </c>
    </row>
    <row r="71" spans="1:6" ht="24">
      <c r="A71" s="8" t="s">
        <v>87</v>
      </c>
      <c r="B71" s="39">
        <v>192</v>
      </c>
      <c r="C71" s="9" t="s">
        <v>30</v>
      </c>
      <c r="D71" s="35">
        <v>633.8</v>
      </c>
      <c r="E71" s="4">
        <v>633.8</v>
      </c>
      <c r="F71" s="4">
        <f t="shared" si="1"/>
        <v>100</v>
      </c>
    </row>
    <row r="72" spans="1:6" ht="60">
      <c r="A72" s="46" t="s">
        <v>175</v>
      </c>
      <c r="B72" s="39">
        <v>192</v>
      </c>
      <c r="C72" s="16" t="s">
        <v>124</v>
      </c>
      <c r="D72" s="35"/>
      <c r="E72" s="4">
        <v>3</v>
      </c>
      <c r="F72" s="4"/>
    </row>
    <row r="73" spans="1:6" ht="24">
      <c r="A73" s="14" t="s">
        <v>152</v>
      </c>
      <c r="B73" s="38">
        <v>321</v>
      </c>
      <c r="C73" s="15"/>
      <c r="D73" s="41">
        <f>D74</f>
        <v>17.7</v>
      </c>
      <c r="E73" s="7">
        <f>E74</f>
        <v>17.7</v>
      </c>
      <c r="F73" s="11">
        <f>E73/D73*100</f>
        <v>100</v>
      </c>
    </row>
    <row r="74" spans="1:6" ht="12" customHeight="1">
      <c r="A74" s="8" t="s">
        <v>3</v>
      </c>
      <c r="B74" s="39">
        <v>321</v>
      </c>
      <c r="C74" s="9" t="s">
        <v>38</v>
      </c>
      <c r="D74" s="35">
        <v>17.7</v>
      </c>
      <c r="E74" s="3">
        <v>17.7</v>
      </c>
      <c r="F74" s="4"/>
    </row>
    <row r="75" spans="1:6" ht="12.75" hidden="1">
      <c r="A75" s="14" t="s">
        <v>123</v>
      </c>
      <c r="B75" s="38">
        <v>322</v>
      </c>
      <c r="C75" s="15"/>
      <c r="D75" s="41">
        <f>D76</f>
        <v>0</v>
      </c>
      <c r="E75" s="7">
        <f>E76</f>
        <v>0</v>
      </c>
      <c r="F75" s="11" t="e">
        <f>E75/D75*100</f>
        <v>#DIV/0!</v>
      </c>
    </row>
    <row r="76" spans="1:6" ht="36" hidden="1">
      <c r="A76" s="8" t="s">
        <v>150</v>
      </c>
      <c r="B76" s="39">
        <v>322</v>
      </c>
      <c r="C76" s="16" t="s">
        <v>93</v>
      </c>
      <c r="D76" s="35"/>
      <c r="E76" s="3"/>
      <c r="F76" s="4"/>
    </row>
    <row r="77" spans="1:6" ht="25.5" hidden="1">
      <c r="A77" s="29" t="s">
        <v>138</v>
      </c>
      <c r="B77" s="38">
        <v>498</v>
      </c>
      <c r="C77" s="15"/>
      <c r="D77" s="41">
        <f>D78</f>
        <v>0</v>
      </c>
      <c r="E77" s="7">
        <f>E78</f>
        <v>0</v>
      </c>
      <c r="F77" s="11" t="e">
        <f>E77/D77*100</f>
        <v>#DIV/0!</v>
      </c>
    </row>
    <row r="78" spans="1:6" ht="0.75" customHeight="1">
      <c r="A78" s="8" t="s">
        <v>87</v>
      </c>
      <c r="B78" s="39">
        <v>498</v>
      </c>
      <c r="C78" s="9" t="s">
        <v>30</v>
      </c>
      <c r="D78" s="35"/>
      <c r="E78" s="3"/>
      <c r="F78" s="4"/>
    </row>
    <row r="79" spans="1:6" ht="12.75">
      <c r="A79" s="14" t="s">
        <v>139</v>
      </c>
      <c r="B79" s="38">
        <v>900</v>
      </c>
      <c r="C79" s="15"/>
      <c r="D79" s="11">
        <f>D80+D81+D82+D83+D84+D85+D86+D87+D88+D91+D93+D94+D95+D96+D97+D98+D99+D100+D101+D102+D103+D92+D110+D104+D105+D106+D107+D108+D109+D111+D89+D90</f>
        <v>382911.19999999995</v>
      </c>
      <c r="E79" s="11">
        <f>E80+E81+E82+E83+E84+E85+E86+E87+E88+E91+E93+E94+E95+E96+E97+E98+E99+E100+E101+E102+E103+E92+E110+E104+E105+E106+E107+E108+E109+E111+E89+E90</f>
        <v>350104.0999999999</v>
      </c>
      <c r="F79" s="11">
        <f>E79/D79*100</f>
        <v>91.43219106675384</v>
      </c>
    </row>
    <row r="80" spans="1:6" ht="12.75">
      <c r="A80" s="8" t="s">
        <v>4</v>
      </c>
      <c r="B80" s="39">
        <v>900</v>
      </c>
      <c r="C80" s="9" t="s">
        <v>39</v>
      </c>
      <c r="D80" s="3">
        <v>41.5</v>
      </c>
      <c r="E80" s="3">
        <v>41.5</v>
      </c>
      <c r="F80" s="4">
        <f aca="true" t="shared" si="2" ref="F80:F108">E80/D80*100</f>
        <v>100</v>
      </c>
    </row>
    <row r="81" spans="1:6" ht="24">
      <c r="A81" s="8" t="s">
        <v>5</v>
      </c>
      <c r="B81" s="39">
        <v>900</v>
      </c>
      <c r="C81" s="16" t="s">
        <v>127</v>
      </c>
      <c r="D81" s="3">
        <v>60</v>
      </c>
      <c r="E81" s="3">
        <v>64.3</v>
      </c>
      <c r="F81" s="4">
        <f t="shared" si="2"/>
        <v>107.16666666666666</v>
      </c>
    </row>
    <row r="82" spans="1:6" ht="12.75">
      <c r="A82" s="8" t="s">
        <v>6</v>
      </c>
      <c r="B82" s="39">
        <v>900</v>
      </c>
      <c r="C82" s="9" t="s">
        <v>40</v>
      </c>
      <c r="D82" s="17">
        <v>97822</v>
      </c>
      <c r="E82" s="4">
        <v>97822</v>
      </c>
      <c r="F82" s="4">
        <f t="shared" si="2"/>
        <v>100</v>
      </c>
    </row>
    <row r="83" spans="1:6" ht="24">
      <c r="A83" s="8" t="s">
        <v>7</v>
      </c>
      <c r="B83" s="39">
        <v>900</v>
      </c>
      <c r="C83" s="9" t="s">
        <v>41</v>
      </c>
      <c r="D83" s="17">
        <v>25727</v>
      </c>
      <c r="E83" s="4">
        <v>25727</v>
      </c>
      <c r="F83" s="4">
        <f t="shared" si="2"/>
        <v>100</v>
      </c>
    </row>
    <row r="84" spans="1:6" ht="24">
      <c r="A84" s="8" t="s">
        <v>95</v>
      </c>
      <c r="B84" s="39">
        <v>900</v>
      </c>
      <c r="C84" s="16" t="s">
        <v>94</v>
      </c>
      <c r="D84" s="35">
        <v>285</v>
      </c>
      <c r="E84" s="4">
        <v>285</v>
      </c>
      <c r="F84" s="4">
        <f t="shared" si="2"/>
        <v>100</v>
      </c>
    </row>
    <row r="85" spans="1:6" ht="25.5" customHeight="1">
      <c r="A85" s="8" t="s">
        <v>97</v>
      </c>
      <c r="B85" s="39">
        <v>900</v>
      </c>
      <c r="C85" s="16" t="s">
        <v>96</v>
      </c>
      <c r="D85" s="35">
        <v>2903.6</v>
      </c>
      <c r="E85" s="3">
        <v>2088.7</v>
      </c>
      <c r="F85" s="4">
        <f t="shared" si="2"/>
        <v>71.93483950957432</v>
      </c>
    </row>
    <row r="86" spans="1:6" ht="24.75" customHeight="1">
      <c r="A86" s="30" t="s">
        <v>153</v>
      </c>
      <c r="B86" s="39">
        <v>900</v>
      </c>
      <c r="C86" s="16" t="s">
        <v>128</v>
      </c>
      <c r="D86" s="17">
        <v>30467</v>
      </c>
      <c r="E86" s="4">
        <v>21466.8</v>
      </c>
      <c r="F86" s="4">
        <f t="shared" si="2"/>
        <v>70.45918534808153</v>
      </c>
    </row>
    <row r="87" spans="1:6" ht="25.5" customHeight="1" hidden="1">
      <c r="A87" s="30" t="s">
        <v>154</v>
      </c>
      <c r="B87" s="39">
        <v>900</v>
      </c>
      <c r="C87" s="16" t="s">
        <v>129</v>
      </c>
      <c r="D87" s="17"/>
      <c r="E87" s="4"/>
      <c r="F87" s="4" t="e">
        <f t="shared" si="2"/>
        <v>#DIV/0!</v>
      </c>
    </row>
    <row r="88" spans="1:6" ht="25.5" customHeight="1">
      <c r="A88" s="30" t="s">
        <v>155</v>
      </c>
      <c r="B88" s="39">
        <v>900</v>
      </c>
      <c r="C88" s="16" t="s">
        <v>130</v>
      </c>
      <c r="D88" s="17">
        <v>1468</v>
      </c>
      <c r="E88" s="4">
        <v>1468</v>
      </c>
      <c r="F88" s="4">
        <f t="shared" si="2"/>
        <v>100</v>
      </c>
    </row>
    <row r="89" spans="1:6" ht="56.25" customHeight="1">
      <c r="A89" s="20" t="s">
        <v>177</v>
      </c>
      <c r="B89" s="39">
        <v>900</v>
      </c>
      <c r="C89" s="16" t="s">
        <v>167</v>
      </c>
      <c r="D89" s="17">
        <v>7694.3</v>
      </c>
      <c r="E89" s="4"/>
      <c r="F89" s="4"/>
    </row>
    <row r="90" spans="1:6" ht="42.75" customHeight="1">
      <c r="A90" s="20" t="s">
        <v>178</v>
      </c>
      <c r="B90" s="39">
        <v>900</v>
      </c>
      <c r="C90" s="16" t="s">
        <v>179</v>
      </c>
      <c r="D90" s="17">
        <v>2245.5</v>
      </c>
      <c r="E90" s="4"/>
      <c r="F90" s="4"/>
    </row>
    <row r="91" spans="1:6" ht="24">
      <c r="A91" s="30" t="s">
        <v>132</v>
      </c>
      <c r="B91" s="39">
        <v>900</v>
      </c>
      <c r="C91" s="16" t="s">
        <v>131</v>
      </c>
      <c r="D91" s="17">
        <v>7000</v>
      </c>
      <c r="E91" s="4">
        <v>7000</v>
      </c>
      <c r="F91" s="4">
        <f t="shared" si="2"/>
        <v>100</v>
      </c>
    </row>
    <row r="92" spans="1:6" ht="24">
      <c r="A92" s="46" t="s">
        <v>176</v>
      </c>
      <c r="B92" s="39">
        <v>900</v>
      </c>
      <c r="C92" s="16" t="s">
        <v>166</v>
      </c>
      <c r="D92" s="17">
        <v>12000</v>
      </c>
      <c r="E92" s="4">
        <v>5226.9</v>
      </c>
      <c r="F92" s="4">
        <f t="shared" si="2"/>
        <v>43.5575</v>
      </c>
    </row>
    <row r="93" spans="1:6" ht="12.75">
      <c r="A93" s="8" t="s">
        <v>8</v>
      </c>
      <c r="B93" s="39">
        <v>900</v>
      </c>
      <c r="C93" s="9" t="s">
        <v>42</v>
      </c>
      <c r="D93" s="17">
        <v>43307.6</v>
      </c>
      <c r="E93" s="4">
        <v>39166.9</v>
      </c>
      <c r="F93" s="4">
        <f t="shared" si="2"/>
        <v>90.43886061568871</v>
      </c>
    </row>
    <row r="94" spans="1:6" ht="24">
      <c r="A94" s="8" t="s">
        <v>9</v>
      </c>
      <c r="B94" s="39">
        <v>900</v>
      </c>
      <c r="C94" s="9" t="s">
        <v>43</v>
      </c>
      <c r="D94" s="17">
        <v>923</v>
      </c>
      <c r="E94" s="4">
        <v>923</v>
      </c>
      <c r="F94" s="4">
        <f t="shared" si="2"/>
        <v>100</v>
      </c>
    </row>
    <row r="95" spans="1:6" ht="24">
      <c r="A95" s="8" t="s">
        <v>10</v>
      </c>
      <c r="B95" s="39">
        <v>900</v>
      </c>
      <c r="C95" s="9" t="s">
        <v>44</v>
      </c>
      <c r="D95" s="17">
        <v>756.6</v>
      </c>
      <c r="E95" s="4">
        <v>754.6</v>
      </c>
      <c r="F95" s="4">
        <f t="shared" si="2"/>
        <v>99.73565952947396</v>
      </c>
    </row>
    <row r="96" spans="1:6" ht="24">
      <c r="A96" s="8" t="s">
        <v>156</v>
      </c>
      <c r="B96" s="39">
        <v>900</v>
      </c>
      <c r="C96" s="9" t="s">
        <v>45</v>
      </c>
      <c r="D96" s="17">
        <v>284</v>
      </c>
      <c r="E96" s="17">
        <v>270.9</v>
      </c>
      <c r="F96" s="4">
        <f t="shared" si="2"/>
        <v>95.38732394366195</v>
      </c>
    </row>
    <row r="97" spans="1:6" ht="24">
      <c r="A97" s="8" t="s">
        <v>11</v>
      </c>
      <c r="B97" s="39">
        <v>900</v>
      </c>
      <c r="C97" s="9" t="s">
        <v>46</v>
      </c>
      <c r="D97" s="17">
        <v>2592.7</v>
      </c>
      <c r="E97" s="4">
        <v>2483.9</v>
      </c>
      <c r="F97" s="4">
        <f t="shared" si="2"/>
        <v>95.80360242218538</v>
      </c>
    </row>
    <row r="98" spans="1:6" ht="24">
      <c r="A98" s="8" t="s">
        <v>12</v>
      </c>
      <c r="B98" s="39">
        <v>900</v>
      </c>
      <c r="C98" s="9" t="s">
        <v>47</v>
      </c>
      <c r="D98" s="17">
        <v>18642.3</v>
      </c>
      <c r="E98" s="4">
        <v>18195.7</v>
      </c>
      <c r="F98" s="4">
        <f t="shared" si="2"/>
        <v>97.60437285098944</v>
      </c>
    </row>
    <row r="99" spans="1:6" ht="0.75" customHeight="1">
      <c r="A99" s="31" t="s">
        <v>134</v>
      </c>
      <c r="B99" s="39">
        <v>900</v>
      </c>
      <c r="C99" s="16" t="s">
        <v>133</v>
      </c>
      <c r="D99" s="17"/>
      <c r="E99" s="4"/>
      <c r="F99" s="4" t="e">
        <f t="shared" si="2"/>
        <v>#DIV/0!</v>
      </c>
    </row>
    <row r="100" spans="1:6" ht="24">
      <c r="A100" s="8" t="s">
        <v>13</v>
      </c>
      <c r="B100" s="39">
        <v>900</v>
      </c>
      <c r="C100" s="9" t="s">
        <v>48</v>
      </c>
      <c r="D100" s="17">
        <v>15869.9</v>
      </c>
      <c r="E100" s="4">
        <v>15869.9</v>
      </c>
      <c r="F100" s="4">
        <f t="shared" si="2"/>
        <v>100</v>
      </c>
    </row>
    <row r="101" spans="1:6" ht="36">
      <c r="A101" s="8" t="s">
        <v>14</v>
      </c>
      <c r="B101" s="39">
        <v>900</v>
      </c>
      <c r="C101" s="9" t="s">
        <v>49</v>
      </c>
      <c r="D101" s="17">
        <v>2687</v>
      </c>
      <c r="E101" s="4">
        <v>2686.2</v>
      </c>
      <c r="F101" s="4">
        <f t="shared" si="2"/>
        <v>99.97022701898027</v>
      </c>
    </row>
    <row r="102" spans="1:6" ht="26.25" customHeight="1">
      <c r="A102" s="8" t="s">
        <v>99</v>
      </c>
      <c r="B102" s="39">
        <v>900</v>
      </c>
      <c r="C102" s="16" t="s">
        <v>98</v>
      </c>
      <c r="D102" s="17">
        <v>9168.3</v>
      </c>
      <c r="E102" s="4">
        <v>9168.3</v>
      </c>
      <c r="F102" s="4">
        <f t="shared" si="2"/>
        <v>100</v>
      </c>
    </row>
    <row r="103" spans="1:6" ht="12.75">
      <c r="A103" s="8" t="s">
        <v>157</v>
      </c>
      <c r="B103" s="39">
        <v>900</v>
      </c>
      <c r="C103" s="9" t="s">
        <v>50</v>
      </c>
      <c r="D103" s="17">
        <v>93187</v>
      </c>
      <c r="E103" s="4">
        <v>91706.5</v>
      </c>
      <c r="F103" s="4">
        <f t="shared" si="2"/>
        <v>98.41125908120232</v>
      </c>
    </row>
    <row r="104" spans="1:6" ht="35.25" customHeight="1">
      <c r="A104" s="8" t="s">
        <v>158</v>
      </c>
      <c r="B104" s="39">
        <v>900</v>
      </c>
      <c r="C104" s="9" t="s">
        <v>51</v>
      </c>
      <c r="D104" s="17">
        <v>53.1</v>
      </c>
      <c r="E104" s="4">
        <v>53.1</v>
      </c>
      <c r="F104" s="4">
        <f t="shared" si="2"/>
        <v>100</v>
      </c>
    </row>
    <row r="105" spans="1:6" ht="36" hidden="1">
      <c r="A105" s="32" t="s">
        <v>136</v>
      </c>
      <c r="B105" s="39">
        <v>900</v>
      </c>
      <c r="C105" s="16" t="s">
        <v>135</v>
      </c>
      <c r="D105" s="17"/>
      <c r="E105" s="4"/>
      <c r="F105" s="4" t="e">
        <f t="shared" si="2"/>
        <v>#DIV/0!</v>
      </c>
    </row>
    <row r="106" spans="1:6" ht="22.5" customHeight="1">
      <c r="A106" s="8" t="s">
        <v>15</v>
      </c>
      <c r="B106" s="39">
        <v>900</v>
      </c>
      <c r="C106" s="9" t="s">
        <v>52</v>
      </c>
      <c r="D106" s="17">
        <v>68.8</v>
      </c>
      <c r="E106" s="4">
        <v>68.8</v>
      </c>
      <c r="F106" s="4">
        <f t="shared" si="2"/>
        <v>100</v>
      </c>
    </row>
    <row r="107" spans="1:6" ht="36" hidden="1">
      <c r="A107" s="32" t="s">
        <v>159</v>
      </c>
      <c r="B107" s="39">
        <v>900</v>
      </c>
      <c r="C107" s="16" t="s">
        <v>137</v>
      </c>
      <c r="D107" s="17"/>
      <c r="E107" s="4"/>
      <c r="F107" s="4" t="e">
        <f t="shared" si="2"/>
        <v>#DIV/0!</v>
      </c>
    </row>
    <row r="108" spans="1:6" ht="12.75">
      <c r="A108" s="8" t="s">
        <v>16</v>
      </c>
      <c r="B108" s="39">
        <v>900</v>
      </c>
      <c r="C108" s="9" t="s">
        <v>53</v>
      </c>
      <c r="D108" s="17">
        <v>7151.6</v>
      </c>
      <c r="E108" s="4">
        <v>7051.6</v>
      </c>
      <c r="F108" s="4">
        <f t="shared" si="2"/>
        <v>98.60171150511773</v>
      </c>
    </row>
    <row r="109" spans="1:6" ht="12.75">
      <c r="A109" s="8" t="s">
        <v>17</v>
      </c>
      <c r="B109" s="39">
        <v>900</v>
      </c>
      <c r="C109" s="16" t="s">
        <v>160</v>
      </c>
      <c r="D109" s="4">
        <v>131</v>
      </c>
      <c r="E109" s="4">
        <v>140.1</v>
      </c>
      <c r="F109" s="4">
        <f>E109/D109*100</f>
        <v>106.94656488549619</v>
      </c>
    </row>
    <row r="110" spans="1:6" ht="12.75">
      <c r="A110" s="46" t="s">
        <v>17</v>
      </c>
      <c r="B110" s="39">
        <v>900</v>
      </c>
      <c r="C110" s="16" t="s">
        <v>161</v>
      </c>
      <c r="D110" s="4">
        <v>380</v>
      </c>
      <c r="E110" s="4">
        <v>380</v>
      </c>
      <c r="F110" s="4">
        <f>E110/D110*100</f>
        <v>100</v>
      </c>
    </row>
    <row r="111" spans="1:6" ht="24">
      <c r="A111" s="8" t="s">
        <v>101</v>
      </c>
      <c r="B111" s="39">
        <v>900</v>
      </c>
      <c r="C111" s="16" t="s">
        <v>100</v>
      </c>
      <c r="D111" s="4">
        <v>-5.6</v>
      </c>
      <c r="E111" s="4">
        <v>-5.6</v>
      </c>
      <c r="F111" s="4">
        <f>E111/D111*100</f>
        <v>100</v>
      </c>
    </row>
    <row r="112" spans="1:6" ht="12.75">
      <c r="A112" s="3" t="s">
        <v>54</v>
      </c>
      <c r="B112" s="35"/>
      <c r="C112" s="3"/>
      <c r="D112" s="4">
        <f>D79+D77+D73+D70+D64+D50+D48+D40+D35+D33+D30+D25+D18+D16+D14+D12+D10+D23+D75</f>
        <v>465822.7</v>
      </c>
      <c r="E112" s="4">
        <f>E79+E77+E73+E70+E64+E50+E48+E40+E35+E33+E30+E25+E18+E16+E14+E12+E10+E23+E75</f>
        <v>433101.50000000006</v>
      </c>
      <c r="F112" s="4">
        <f>E112/D112*100</f>
        <v>92.97561067762477</v>
      </c>
    </row>
  </sheetData>
  <sheetProtection/>
  <mergeCells count="11">
    <mergeCell ref="A5:F5"/>
    <mergeCell ref="A6:F6"/>
    <mergeCell ref="D3:F3"/>
    <mergeCell ref="C1:F1"/>
    <mergeCell ref="C2:F2"/>
    <mergeCell ref="A4:F4"/>
    <mergeCell ref="F8:F9"/>
    <mergeCell ref="B8:C8"/>
    <mergeCell ref="A8:A9"/>
    <mergeCell ref="D8:D9"/>
    <mergeCell ref="E8:E9"/>
  </mergeCells>
  <printOptions/>
  <pageMargins left="0.38" right="0.48" top="0.31" bottom="0.16" header="0.28"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User</cp:lastModifiedBy>
  <cp:lastPrinted>2014-02-13T09:51:44Z</cp:lastPrinted>
  <dcterms:created xsi:type="dcterms:W3CDTF">2002-10-08T15:02:13Z</dcterms:created>
  <dcterms:modified xsi:type="dcterms:W3CDTF">2014-03-03T11:52:28Z</dcterms:modified>
  <cp:category/>
  <cp:version/>
  <cp:contentType/>
  <cp:contentStatus/>
</cp:coreProperties>
</file>